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eec58afb66605e/Desktop/"/>
    </mc:Choice>
  </mc:AlternateContent>
  <xr:revisionPtr revIDLastSave="1" documentId="8_{7EE3A064-C878-4834-A7BA-56C4444D7CEA}" xr6:coauthVersionLast="47" xr6:coauthVersionMax="47" xr10:uidLastSave="{49361AFF-6A7B-4C53-AFF5-D9EDABA2A494}"/>
  <bookViews>
    <workbookView xWindow="-120" yWindow="-120" windowWidth="20730" windowHeight="11040" activeTab="1" xr2:uid="{C6057B9F-B152-4F7A-A3B8-770391D295AD}"/>
  </bookViews>
  <sheets>
    <sheet name="Intake by type" sheetId="1" r:id="rId1"/>
    <sheet name="Outcome " sheetId="3" r:id="rId2"/>
    <sheet name="Jurisdictio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" i="1" l="1"/>
  <c r="Q17" i="1"/>
  <c r="Q18" i="1"/>
  <c r="Q19" i="1"/>
  <c r="Q20" i="1"/>
  <c r="Q21" i="1"/>
  <c r="Q22" i="1"/>
  <c r="Q15" i="1"/>
  <c r="S26" i="3"/>
  <c r="S28" i="3"/>
  <c r="S30" i="3"/>
  <c r="S19" i="3"/>
  <c r="S20" i="3"/>
  <c r="S21" i="3"/>
  <c r="S22" i="3"/>
  <c r="S23" i="3"/>
  <c r="S24" i="3"/>
  <c r="S18" i="3"/>
  <c r="P19" i="3"/>
  <c r="P20" i="3"/>
  <c r="P21" i="3"/>
  <c r="P22" i="3"/>
  <c r="P23" i="3"/>
  <c r="P24" i="3"/>
  <c r="P18" i="3"/>
  <c r="N14" i="3"/>
  <c r="M14" i="3"/>
  <c r="L14" i="3"/>
  <c r="K14" i="3"/>
  <c r="J14" i="3"/>
  <c r="I14" i="3"/>
  <c r="H14" i="3"/>
  <c r="G14" i="3"/>
  <c r="F14" i="3"/>
  <c r="E14" i="3"/>
  <c r="D14" i="3"/>
  <c r="C14" i="3"/>
  <c r="D29" i="3"/>
  <c r="E29" i="3"/>
  <c r="F29" i="3"/>
  <c r="G29" i="3"/>
  <c r="H29" i="3"/>
  <c r="I29" i="3"/>
  <c r="J29" i="3"/>
  <c r="K29" i="3"/>
  <c r="L29" i="3"/>
  <c r="M29" i="3"/>
  <c r="N29" i="3"/>
  <c r="C29" i="3"/>
  <c r="P4" i="2"/>
  <c r="P5" i="2"/>
  <c r="P6" i="2"/>
  <c r="P7" i="2"/>
  <c r="P8" i="2"/>
  <c r="P9" i="2"/>
  <c r="M11" i="1"/>
  <c r="L11" i="1"/>
  <c r="K11" i="1"/>
  <c r="J11" i="1"/>
  <c r="I11" i="1"/>
  <c r="H11" i="1"/>
  <c r="G11" i="1"/>
  <c r="F11" i="1"/>
  <c r="E11" i="1"/>
  <c r="D11" i="1"/>
  <c r="C11" i="1"/>
  <c r="B11" i="1"/>
  <c r="O10" i="1"/>
  <c r="O9" i="1"/>
  <c r="O8" i="1"/>
  <c r="O7" i="1"/>
  <c r="O6" i="1"/>
  <c r="O5" i="1"/>
  <c r="O4" i="1"/>
  <c r="O3" i="1"/>
  <c r="N12" i="3"/>
  <c r="N10" i="3" s="1"/>
  <c r="M12" i="3"/>
  <c r="M10" i="3" s="1"/>
  <c r="L12" i="3"/>
  <c r="L10" i="3" s="1"/>
  <c r="K12" i="3"/>
  <c r="K10" i="3" s="1"/>
  <c r="J12" i="3"/>
  <c r="J10" i="3" s="1"/>
  <c r="I12" i="3"/>
  <c r="I10" i="3" s="1"/>
  <c r="H12" i="3"/>
  <c r="H10" i="3" s="1"/>
  <c r="G12" i="3"/>
  <c r="G10" i="3" s="1"/>
  <c r="F12" i="3"/>
  <c r="F10" i="3" s="1"/>
  <c r="E10" i="3"/>
  <c r="D12" i="3"/>
  <c r="D10" i="3" s="1"/>
  <c r="C12" i="3"/>
  <c r="C10" i="3" s="1"/>
  <c r="P9" i="3"/>
  <c r="P8" i="3"/>
  <c r="P7" i="3"/>
  <c r="P6" i="3"/>
  <c r="P5" i="3"/>
  <c r="P4" i="3"/>
  <c r="P3" i="3"/>
  <c r="N10" i="2"/>
  <c r="M10" i="2"/>
  <c r="L10" i="2"/>
  <c r="K10" i="2"/>
  <c r="J10" i="2"/>
  <c r="I10" i="2"/>
  <c r="H10" i="2"/>
  <c r="G10" i="2"/>
  <c r="F10" i="2"/>
  <c r="E10" i="2"/>
  <c r="D10" i="2"/>
  <c r="C10" i="2"/>
  <c r="R9" i="2"/>
  <c r="R8" i="2"/>
  <c r="R7" i="2"/>
  <c r="R6" i="2"/>
  <c r="R5" i="2"/>
  <c r="R4" i="2"/>
  <c r="R3" i="2"/>
  <c r="P3" i="2"/>
  <c r="P15" i="2"/>
  <c r="P16" i="2"/>
  <c r="P18" i="2"/>
  <c r="P20" i="2"/>
  <c r="P14" i="2"/>
  <c r="O16" i="1"/>
  <c r="O17" i="1"/>
  <c r="O18" i="1"/>
  <c r="O19" i="1"/>
  <c r="O20" i="1"/>
  <c r="O21" i="1"/>
  <c r="O22" i="1"/>
  <c r="O15" i="1"/>
  <c r="G21" i="2"/>
  <c r="S29" i="3" l="1"/>
  <c r="P29" i="3"/>
  <c r="P14" i="3"/>
  <c r="U19" i="3"/>
  <c r="U21" i="3"/>
  <c r="U24" i="3"/>
  <c r="U22" i="3"/>
  <c r="U20" i="3"/>
  <c r="U18" i="3"/>
  <c r="U23" i="3"/>
  <c r="R10" i="2"/>
  <c r="P10" i="2"/>
  <c r="P12" i="3"/>
  <c r="P10" i="3" s="1"/>
  <c r="O11" i="1"/>
  <c r="R17" i="2"/>
  <c r="R16" i="2"/>
  <c r="R15" i="2"/>
  <c r="R14" i="2"/>
  <c r="U27" i="3" l="1"/>
  <c r="U25" i="3" s="1"/>
  <c r="R19" i="2"/>
  <c r="F21" i="2" l="1"/>
  <c r="C21" i="2"/>
  <c r="M23" i="1"/>
  <c r="L23" i="1"/>
  <c r="K23" i="1"/>
  <c r="J23" i="1"/>
  <c r="I23" i="1"/>
  <c r="H23" i="1"/>
  <c r="G23" i="1"/>
  <c r="F23" i="1"/>
  <c r="E23" i="1"/>
  <c r="D23" i="1"/>
  <c r="C23" i="1"/>
  <c r="B23" i="1"/>
  <c r="R20" i="2"/>
  <c r="R18" i="2"/>
  <c r="N21" i="2"/>
  <c r="M21" i="2"/>
  <c r="L21" i="2"/>
  <c r="K21" i="2"/>
  <c r="J21" i="2"/>
  <c r="I21" i="2"/>
  <c r="H21" i="2"/>
  <c r="E21" i="2"/>
  <c r="D21" i="2"/>
  <c r="F27" i="3"/>
  <c r="N27" i="3"/>
  <c r="N25" i="3" s="1"/>
  <c r="M27" i="3"/>
  <c r="M25" i="3" s="1"/>
  <c r="L27" i="3"/>
  <c r="L25" i="3" s="1"/>
  <c r="K27" i="3"/>
  <c r="K25" i="3" s="1"/>
  <c r="J27" i="3"/>
  <c r="J25" i="3" s="1"/>
  <c r="I27" i="3"/>
  <c r="I25" i="3" s="1"/>
  <c r="H27" i="3"/>
  <c r="H25" i="3" s="1"/>
  <c r="G27" i="3"/>
  <c r="G25" i="3" s="1"/>
  <c r="E27" i="3"/>
  <c r="E25" i="3" s="1"/>
  <c r="D27" i="3"/>
  <c r="D25" i="3" s="1"/>
  <c r="C27" i="3"/>
  <c r="Q23" i="1" l="1"/>
  <c r="C25" i="3"/>
  <c r="S27" i="3"/>
  <c r="S25" i="3" s="1"/>
  <c r="F25" i="3"/>
  <c r="P27" i="3"/>
  <c r="P25" i="3" s="1"/>
  <c r="O23" i="1"/>
  <c r="P21" i="2"/>
  <c r="R21" i="2"/>
</calcChain>
</file>

<file path=xl/sharedStrings.xml><?xml version="1.0" encoding="utf-8"?>
<sst xmlns="http://schemas.openxmlformats.org/spreadsheetml/2006/main" count="68" uniqueCount="31">
  <si>
    <t>Auburn</t>
  </si>
  <si>
    <t>Opelika</t>
  </si>
  <si>
    <t>Lee</t>
  </si>
  <si>
    <t>Other</t>
  </si>
  <si>
    <t>Abandoned</t>
  </si>
  <si>
    <t>Wildlife</t>
  </si>
  <si>
    <t>Total</t>
  </si>
  <si>
    <t>Totals</t>
  </si>
  <si>
    <t>Transfer In</t>
  </si>
  <si>
    <t>Seized</t>
  </si>
  <si>
    <t>Born in Care</t>
  </si>
  <si>
    <t>Strays</t>
  </si>
  <si>
    <t>Returns</t>
  </si>
  <si>
    <t>Owner Sur</t>
  </si>
  <si>
    <t>Adoption</t>
  </si>
  <si>
    <t>Died</t>
  </si>
  <si>
    <t>Euth</t>
  </si>
  <si>
    <t>RTO</t>
  </si>
  <si>
    <t>Trans Out</t>
  </si>
  <si>
    <t>Miss/Clean up</t>
  </si>
  <si>
    <t>TNR</t>
  </si>
  <si>
    <t>LRR %</t>
  </si>
  <si>
    <t>FY YTD</t>
  </si>
  <si>
    <t>Dec - dog adopted had puppies post adoption. 9 total. I had to put in as service in and does not show up on the report.</t>
  </si>
  <si>
    <t>Had to manually enter</t>
  </si>
  <si>
    <t>Wildlife Euth</t>
  </si>
  <si>
    <t>Total w wildlife</t>
  </si>
  <si>
    <t>FY 24-25</t>
  </si>
  <si>
    <t>FY 25-26</t>
  </si>
  <si>
    <t>CYTD 2025</t>
  </si>
  <si>
    <t>CYTO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</si>
</sst>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7" fontId="2" fillId="0" borderId="0" xfId="0" applyNumberFormat="1" applyFont="1"/>
    <xf numFmtId="0" fontId="1" fillId="0" borderId="0" xfId="0" applyFont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0" fontId="0" fillId="0" borderId="0" xfId="0" applyNumberFormat="1"/>
    <xf numFmtId="9" fontId="0" fillId="0" borderId="0" xfId="0" applyNumberFormat="1"/>
    <xf numFmtId="0" fontId="0" fillId="7" borderId="0" xfId="0" applyFill="1"/>
    <xf numFmtId="0" fontId="0" fillId="6" borderId="0" xfId="0" applyFill="1"/>
    <xf numFmtId="0" fontId="2" fillId="8" borderId="0" xfId="0" applyFont="1" applyFill="1"/>
    <xf numFmtId="0" fontId="0" fillId="8" borderId="0" xfId="0" applyFill="1"/>
    <xf numFmtId="10" fontId="0" fillId="8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A4A71-B15F-455C-98C1-B23BE4735DE7}">
  <dimension ref="A1:Q29"/>
  <sheetViews>
    <sheetView topLeftCell="A7" workbookViewId="0">
      <selection activeCell="E11" sqref="E11"/>
    </sheetView>
  </sheetViews>
  <sheetFormatPr defaultRowHeight="15" x14ac:dyDescent="0.25"/>
  <cols>
    <col min="1" max="1" width="16.28515625" customWidth="1"/>
  </cols>
  <sheetData>
    <row r="1" spans="1:17" s="1" customFormat="1" x14ac:dyDescent="0.25">
      <c r="A1" s="1" t="s">
        <v>27</v>
      </c>
      <c r="B1" s="2">
        <v>45589</v>
      </c>
      <c r="C1" s="2">
        <v>45620</v>
      </c>
      <c r="D1" s="2">
        <v>45650</v>
      </c>
      <c r="E1" s="2">
        <v>45681</v>
      </c>
      <c r="F1" s="2">
        <v>45712</v>
      </c>
      <c r="G1" s="2">
        <v>45740</v>
      </c>
      <c r="H1" s="2">
        <v>45771</v>
      </c>
      <c r="I1" s="2">
        <v>45801</v>
      </c>
      <c r="J1" s="2">
        <v>45832</v>
      </c>
      <c r="K1" s="2">
        <v>45862</v>
      </c>
      <c r="L1" s="2">
        <v>45893</v>
      </c>
      <c r="M1" s="2">
        <v>45924</v>
      </c>
      <c r="O1" s="1" t="s">
        <v>22</v>
      </c>
    </row>
    <row r="3" spans="1:17" x14ac:dyDescent="0.25">
      <c r="A3" t="s">
        <v>13</v>
      </c>
      <c r="B3">
        <v>28</v>
      </c>
      <c r="C3">
        <v>27</v>
      </c>
      <c r="D3">
        <v>20</v>
      </c>
      <c r="E3">
        <v>28</v>
      </c>
      <c r="F3">
        <v>18</v>
      </c>
      <c r="G3">
        <v>26</v>
      </c>
      <c r="H3">
        <v>28</v>
      </c>
      <c r="I3">
        <v>50</v>
      </c>
      <c r="J3">
        <v>30</v>
      </c>
      <c r="K3">
        <v>33</v>
      </c>
      <c r="L3">
        <v>17</v>
      </c>
      <c r="M3">
        <v>32</v>
      </c>
      <c r="O3" s="4">
        <f>SUM(B3:M3)</f>
        <v>337</v>
      </c>
    </row>
    <row r="4" spans="1:17" x14ac:dyDescent="0.25">
      <c r="A4" t="s">
        <v>12</v>
      </c>
      <c r="B4">
        <v>5</v>
      </c>
      <c r="E4">
        <v>3</v>
      </c>
      <c r="F4">
        <v>2</v>
      </c>
      <c r="I4">
        <v>3</v>
      </c>
      <c r="K4">
        <v>2</v>
      </c>
      <c r="L4">
        <v>1</v>
      </c>
      <c r="M4">
        <v>3</v>
      </c>
      <c r="O4" s="4">
        <f t="shared" ref="O4:O11" si="0">SUM(B4:M4)</f>
        <v>19</v>
      </c>
    </row>
    <row r="5" spans="1:17" x14ac:dyDescent="0.25">
      <c r="A5" t="s">
        <v>11</v>
      </c>
      <c r="B5">
        <v>87</v>
      </c>
      <c r="C5">
        <v>82</v>
      </c>
      <c r="D5">
        <v>89</v>
      </c>
      <c r="E5">
        <v>45</v>
      </c>
      <c r="F5">
        <v>57</v>
      </c>
      <c r="G5">
        <v>78</v>
      </c>
      <c r="H5">
        <v>98</v>
      </c>
      <c r="I5">
        <v>124</v>
      </c>
      <c r="J5">
        <v>107</v>
      </c>
      <c r="K5">
        <v>101</v>
      </c>
      <c r="L5">
        <v>110</v>
      </c>
      <c r="M5">
        <v>110</v>
      </c>
      <c r="O5" s="4">
        <f t="shared" si="0"/>
        <v>1088</v>
      </c>
    </row>
    <row r="6" spans="1:17" x14ac:dyDescent="0.25">
      <c r="A6" t="s">
        <v>10</v>
      </c>
      <c r="B6">
        <v>9</v>
      </c>
      <c r="I6">
        <v>1</v>
      </c>
      <c r="L6">
        <v>4</v>
      </c>
      <c r="O6" s="4">
        <f t="shared" si="0"/>
        <v>14</v>
      </c>
    </row>
    <row r="7" spans="1:17" x14ac:dyDescent="0.25">
      <c r="A7" t="s">
        <v>9</v>
      </c>
      <c r="B7">
        <v>0</v>
      </c>
      <c r="O7" s="4">
        <f t="shared" si="0"/>
        <v>0</v>
      </c>
    </row>
    <row r="8" spans="1:17" x14ac:dyDescent="0.25">
      <c r="A8" t="s">
        <v>8</v>
      </c>
      <c r="B8">
        <v>18</v>
      </c>
      <c r="C8">
        <v>19</v>
      </c>
      <c r="D8">
        <v>2</v>
      </c>
      <c r="E8">
        <v>45</v>
      </c>
      <c r="F8">
        <v>38</v>
      </c>
      <c r="G8">
        <v>7</v>
      </c>
      <c r="H8">
        <v>26</v>
      </c>
      <c r="I8">
        <v>2</v>
      </c>
      <c r="J8">
        <v>2</v>
      </c>
      <c r="L8">
        <v>43</v>
      </c>
      <c r="M8">
        <v>15</v>
      </c>
      <c r="O8" s="4">
        <f t="shared" si="0"/>
        <v>217</v>
      </c>
    </row>
    <row r="9" spans="1:17" x14ac:dyDescent="0.25">
      <c r="A9" t="s">
        <v>5</v>
      </c>
      <c r="B9">
        <v>1</v>
      </c>
      <c r="D9">
        <v>1</v>
      </c>
      <c r="H9">
        <v>2</v>
      </c>
      <c r="K9">
        <v>1</v>
      </c>
      <c r="O9" s="4">
        <f t="shared" si="0"/>
        <v>5</v>
      </c>
    </row>
    <row r="10" spans="1:17" x14ac:dyDescent="0.25">
      <c r="O10" s="4">
        <f t="shared" si="0"/>
        <v>0</v>
      </c>
    </row>
    <row r="11" spans="1:17" x14ac:dyDescent="0.25">
      <c r="A11" t="s">
        <v>7</v>
      </c>
      <c r="B11" s="4">
        <f t="shared" ref="B11:M11" si="1">SUM(B3:B9)</f>
        <v>148</v>
      </c>
      <c r="C11" s="4">
        <f t="shared" si="1"/>
        <v>128</v>
      </c>
      <c r="D11" s="4">
        <f t="shared" si="1"/>
        <v>112</v>
      </c>
      <c r="E11" s="4">
        <f t="shared" si="1"/>
        <v>121</v>
      </c>
      <c r="F11" s="4">
        <f t="shared" si="1"/>
        <v>115</v>
      </c>
      <c r="G11" s="4">
        <f t="shared" si="1"/>
        <v>111</v>
      </c>
      <c r="H11" s="4">
        <f t="shared" si="1"/>
        <v>154</v>
      </c>
      <c r="I11" s="4">
        <f t="shared" si="1"/>
        <v>180</v>
      </c>
      <c r="J11" s="4">
        <f t="shared" si="1"/>
        <v>139</v>
      </c>
      <c r="K11" s="4">
        <f t="shared" si="1"/>
        <v>137</v>
      </c>
      <c r="L11" s="4">
        <f t="shared" si="1"/>
        <v>175</v>
      </c>
      <c r="M11" s="4">
        <f t="shared" si="1"/>
        <v>160</v>
      </c>
      <c r="O11" s="4">
        <f t="shared" si="0"/>
        <v>1680</v>
      </c>
    </row>
    <row r="12" spans="1:17" s="6" customFormat="1" x14ac:dyDescent="0.25">
      <c r="A12" s="5"/>
    </row>
    <row r="13" spans="1:17" s="1" customFormat="1" x14ac:dyDescent="0.25">
      <c r="A13" s="1" t="s">
        <v>28</v>
      </c>
      <c r="B13" s="2">
        <v>45955</v>
      </c>
      <c r="C13" s="2">
        <v>45986</v>
      </c>
      <c r="D13" s="2">
        <v>46016</v>
      </c>
      <c r="E13" s="2">
        <v>46047</v>
      </c>
      <c r="F13" s="2">
        <v>46078</v>
      </c>
      <c r="G13" s="2">
        <v>46106</v>
      </c>
      <c r="H13" s="2">
        <v>46137</v>
      </c>
      <c r="I13" s="2">
        <v>46167</v>
      </c>
      <c r="J13" s="2">
        <v>46198</v>
      </c>
      <c r="K13" s="2">
        <v>46228</v>
      </c>
      <c r="L13" s="2">
        <v>46259</v>
      </c>
      <c r="M13" s="2">
        <v>46290</v>
      </c>
      <c r="O13" s="1" t="s">
        <v>22</v>
      </c>
      <c r="Q13" s="13" t="s">
        <v>30</v>
      </c>
    </row>
    <row r="14" spans="1:17" x14ac:dyDescent="0.25">
      <c r="Q14" s="14"/>
    </row>
    <row r="15" spans="1:17" x14ac:dyDescent="0.25">
      <c r="A15" t="s">
        <v>13</v>
      </c>
      <c r="B15">
        <v>31</v>
      </c>
      <c r="C15">
        <v>21</v>
      </c>
      <c r="D15">
        <v>24</v>
      </c>
      <c r="E15">
        <v>25</v>
      </c>
      <c r="F15">
        <v>16</v>
      </c>
      <c r="G15">
        <v>26</v>
      </c>
      <c r="H15">
        <v>32</v>
      </c>
      <c r="I15">
        <v>30</v>
      </c>
      <c r="J15">
        <v>54</v>
      </c>
      <c r="K15">
        <v>38</v>
      </c>
      <c r="L15">
        <v>35</v>
      </c>
      <c r="O15" s="4">
        <f>SUM(B15:M15)</f>
        <v>332</v>
      </c>
      <c r="Q15" s="14">
        <f>SUM(E3:M3,B15:D15)</f>
        <v>338</v>
      </c>
    </row>
    <row r="16" spans="1:17" x14ac:dyDescent="0.25">
      <c r="A16" t="s">
        <v>12</v>
      </c>
      <c r="B16">
        <v>2</v>
      </c>
      <c r="C16">
        <v>3</v>
      </c>
      <c r="D16">
        <v>1</v>
      </c>
      <c r="E16">
        <v>1</v>
      </c>
      <c r="F16">
        <v>2</v>
      </c>
      <c r="G16">
        <v>2</v>
      </c>
      <c r="H16">
        <v>3</v>
      </c>
      <c r="I16">
        <v>1</v>
      </c>
      <c r="J16">
        <v>1</v>
      </c>
      <c r="K16">
        <v>3</v>
      </c>
      <c r="L16">
        <v>3</v>
      </c>
      <c r="O16" s="4">
        <f t="shared" ref="O16:O23" si="2">SUM(B16:M16)</f>
        <v>22</v>
      </c>
      <c r="Q16" s="14">
        <f t="shared" ref="Q16:Q23" si="3">SUM(E4:M4,B16:D16)</f>
        <v>20</v>
      </c>
    </row>
    <row r="17" spans="1:17" x14ac:dyDescent="0.25">
      <c r="A17" t="s">
        <v>11</v>
      </c>
      <c r="B17">
        <v>72</v>
      </c>
      <c r="C17">
        <v>67</v>
      </c>
      <c r="D17">
        <v>82</v>
      </c>
      <c r="E17">
        <v>68</v>
      </c>
      <c r="F17">
        <v>37</v>
      </c>
      <c r="G17">
        <v>53</v>
      </c>
      <c r="H17">
        <v>78</v>
      </c>
      <c r="I17">
        <v>122</v>
      </c>
      <c r="J17">
        <v>111</v>
      </c>
      <c r="K17">
        <v>95</v>
      </c>
      <c r="L17">
        <v>84</v>
      </c>
      <c r="O17" s="4">
        <f t="shared" si="2"/>
        <v>869</v>
      </c>
      <c r="Q17" s="14">
        <f t="shared" si="3"/>
        <v>1051</v>
      </c>
    </row>
    <row r="18" spans="1:17" x14ac:dyDescent="0.25">
      <c r="A18" t="s">
        <v>10</v>
      </c>
      <c r="G18">
        <v>5</v>
      </c>
      <c r="H18">
        <v>3</v>
      </c>
      <c r="J18">
        <v>4</v>
      </c>
      <c r="L18">
        <v>4</v>
      </c>
      <c r="O18" s="4">
        <f t="shared" si="2"/>
        <v>16</v>
      </c>
      <c r="Q18" s="14">
        <f t="shared" si="3"/>
        <v>5</v>
      </c>
    </row>
    <row r="19" spans="1:17" x14ac:dyDescent="0.25">
      <c r="A19" t="s">
        <v>9</v>
      </c>
      <c r="O19" s="4">
        <f t="shared" si="2"/>
        <v>0</v>
      </c>
      <c r="Q19" s="14">
        <f t="shared" si="3"/>
        <v>0</v>
      </c>
    </row>
    <row r="20" spans="1:17" x14ac:dyDescent="0.25">
      <c r="A20" t="s">
        <v>8</v>
      </c>
      <c r="B20">
        <v>23</v>
      </c>
      <c r="C20">
        <v>11</v>
      </c>
      <c r="D20">
        <v>8</v>
      </c>
      <c r="E20">
        <v>34</v>
      </c>
      <c r="F20">
        <v>47</v>
      </c>
      <c r="G20">
        <v>30</v>
      </c>
      <c r="H20">
        <v>16</v>
      </c>
      <c r="I20">
        <v>24</v>
      </c>
      <c r="J20">
        <v>7</v>
      </c>
      <c r="K20">
        <v>4</v>
      </c>
      <c r="L20">
        <v>5</v>
      </c>
      <c r="O20" s="4">
        <f t="shared" si="2"/>
        <v>209</v>
      </c>
      <c r="Q20" s="14">
        <f t="shared" si="3"/>
        <v>220</v>
      </c>
    </row>
    <row r="21" spans="1:17" x14ac:dyDescent="0.25">
      <c r="A21" t="s">
        <v>5</v>
      </c>
      <c r="C21">
        <v>4</v>
      </c>
      <c r="E21">
        <v>1</v>
      </c>
      <c r="H21">
        <v>1</v>
      </c>
      <c r="I21">
        <v>1</v>
      </c>
      <c r="K21">
        <v>1</v>
      </c>
      <c r="O21" s="4">
        <f t="shared" si="2"/>
        <v>8</v>
      </c>
      <c r="Q21" s="14">
        <f t="shared" si="3"/>
        <v>7</v>
      </c>
    </row>
    <row r="22" spans="1:17" x14ac:dyDescent="0.25">
      <c r="O22" s="4">
        <f t="shared" si="2"/>
        <v>0</v>
      </c>
      <c r="Q22" s="14">
        <f t="shared" si="3"/>
        <v>0</v>
      </c>
    </row>
    <row r="23" spans="1:17" x14ac:dyDescent="0.25">
      <c r="A23" t="s">
        <v>7</v>
      </c>
      <c r="B23" s="4">
        <f t="shared" ref="B23:M23" si="4">SUM(B15:B21)</f>
        <v>128</v>
      </c>
      <c r="C23" s="4">
        <f t="shared" si="4"/>
        <v>106</v>
      </c>
      <c r="D23" s="4">
        <f t="shared" si="4"/>
        <v>115</v>
      </c>
      <c r="E23" s="4">
        <f t="shared" si="4"/>
        <v>129</v>
      </c>
      <c r="F23" s="4">
        <f t="shared" si="4"/>
        <v>102</v>
      </c>
      <c r="G23" s="4">
        <f t="shared" si="4"/>
        <v>116</v>
      </c>
      <c r="H23" s="4">
        <f t="shared" si="4"/>
        <v>133</v>
      </c>
      <c r="I23" s="4">
        <f t="shared" si="4"/>
        <v>178</v>
      </c>
      <c r="J23" s="4">
        <f t="shared" si="4"/>
        <v>177</v>
      </c>
      <c r="K23" s="4">
        <f t="shared" si="4"/>
        <v>141</v>
      </c>
      <c r="L23" s="4">
        <f t="shared" si="4"/>
        <v>131</v>
      </c>
      <c r="M23" s="4">
        <f t="shared" si="4"/>
        <v>0</v>
      </c>
      <c r="O23" s="4">
        <f t="shared" si="2"/>
        <v>1456</v>
      </c>
      <c r="Q23" s="14">
        <f t="shared" si="3"/>
        <v>1641</v>
      </c>
    </row>
    <row r="28" spans="1:17" x14ac:dyDescent="0.25">
      <c r="A28" t="s">
        <v>23</v>
      </c>
    </row>
    <row r="29" spans="1:17" x14ac:dyDescent="0.25">
      <c r="A29" t="s">
        <v>24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2B76D-D603-4CBB-A5FB-EB8A95043C19}">
  <dimension ref="A1:DE31"/>
  <sheetViews>
    <sheetView tabSelected="1" workbookViewId="0">
      <selection activeCell="N22" sqref="N22"/>
    </sheetView>
  </sheetViews>
  <sheetFormatPr defaultRowHeight="15" x14ac:dyDescent="0.25"/>
  <cols>
    <col min="1" max="1" width="15.140625" customWidth="1"/>
    <col min="17" max="17" width="9.7109375" customWidth="1"/>
    <col min="18" max="18" width="7.85546875" customWidth="1"/>
    <col min="19" max="19" width="9.140625" customWidth="1"/>
  </cols>
  <sheetData>
    <row r="1" spans="1:109" s="1" customFormat="1" x14ac:dyDescent="0.25">
      <c r="A1" s="1" t="s">
        <v>27</v>
      </c>
      <c r="C1" s="2">
        <v>45589</v>
      </c>
      <c r="D1" s="2">
        <v>45620</v>
      </c>
      <c r="E1" s="2">
        <v>45650</v>
      </c>
      <c r="F1" s="2">
        <v>45681</v>
      </c>
      <c r="G1" s="2">
        <v>45712</v>
      </c>
      <c r="H1" s="2">
        <v>45740</v>
      </c>
      <c r="I1" s="2">
        <v>45771</v>
      </c>
      <c r="J1" s="2">
        <v>45801</v>
      </c>
      <c r="K1" s="2">
        <v>45832</v>
      </c>
      <c r="L1" s="2">
        <v>45862</v>
      </c>
      <c r="M1" s="2">
        <v>45893</v>
      </c>
      <c r="N1" s="2">
        <v>45924</v>
      </c>
      <c r="P1" s="1" t="s">
        <v>22</v>
      </c>
    </row>
    <row r="3" spans="1:109" x14ac:dyDescent="0.25">
      <c r="A3" t="s">
        <v>14</v>
      </c>
      <c r="C3">
        <v>123</v>
      </c>
      <c r="D3">
        <v>108</v>
      </c>
      <c r="E3">
        <v>117</v>
      </c>
      <c r="F3">
        <v>104</v>
      </c>
      <c r="G3">
        <v>89</v>
      </c>
      <c r="H3">
        <v>67</v>
      </c>
      <c r="I3">
        <v>55</v>
      </c>
      <c r="J3">
        <v>98</v>
      </c>
      <c r="K3">
        <v>83</v>
      </c>
      <c r="L3">
        <v>130</v>
      </c>
      <c r="M3">
        <v>119</v>
      </c>
      <c r="N3">
        <v>110</v>
      </c>
      <c r="P3" s="4">
        <f t="shared" ref="P3:P9" si="0">SUM(C3:N3)</f>
        <v>1203</v>
      </c>
    </row>
    <row r="4" spans="1:109" x14ac:dyDescent="0.25">
      <c r="A4" t="s">
        <v>15</v>
      </c>
      <c r="C4">
        <v>3</v>
      </c>
      <c r="D4">
        <v>4</v>
      </c>
      <c r="G4">
        <v>1</v>
      </c>
      <c r="I4">
        <v>6</v>
      </c>
      <c r="J4">
        <v>5</v>
      </c>
      <c r="K4">
        <v>6</v>
      </c>
      <c r="L4">
        <v>1</v>
      </c>
      <c r="M4">
        <v>8</v>
      </c>
      <c r="N4">
        <v>6</v>
      </c>
      <c r="P4" s="4">
        <f t="shared" si="0"/>
        <v>40</v>
      </c>
    </row>
    <row r="5" spans="1:109" x14ac:dyDescent="0.25">
      <c r="A5" t="s">
        <v>16</v>
      </c>
      <c r="C5">
        <v>9</v>
      </c>
      <c r="D5">
        <v>16</v>
      </c>
      <c r="E5">
        <v>15</v>
      </c>
      <c r="F5">
        <v>6</v>
      </c>
      <c r="G5">
        <v>12</v>
      </c>
      <c r="H5">
        <v>4</v>
      </c>
      <c r="I5">
        <v>8</v>
      </c>
      <c r="J5">
        <v>15</v>
      </c>
      <c r="K5">
        <v>13</v>
      </c>
      <c r="L5">
        <v>16</v>
      </c>
      <c r="M5">
        <v>11</v>
      </c>
      <c r="N5">
        <v>24</v>
      </c>
      <c r="P5" s="4">
        <f t="shared" si="0"/>
        <v>149</v>
      </c>
    </row>
    <row r="6" spans="1:109" x14ac:dyDescent="0.25">
      <c r="A6" t="s">
        <v>17</v>
      </c>
      <c r="C6">
        <v>17</v>
      </c>
      <c r="D6">
        <v>17</v>
      </c>
      <c r="E6">
        <v>12</v>
      </c>
      <c r="F6">
        <v>14</v>
      </c>
      <c r="G6">
        <v>10</v>
      </c>
      <c r="H6">
        <v>13</v>
      </c>
      <c r="I6">
        <v>14</v>
      </c>
      <c r="J6">
        <v>14</v>
      </c>
      <c r="K6">
        <v>9</v>
      </c>
      <c r="L6">
        <v>14</v>
      </c>
      <c r="M6">
        <v>10</v>
      </c>
      <c r="N6">
        <v>6</v>
      </c>
      <c r="P6" s="4">
        <f t="shared" si="0"/>
        <v>150</v>
      </c>
    </row>
    <row r="7" spans="1:109" x14ac:dyDescent="0.25">
      <c r="A7" t="s">
        <v>18</v>
      </c>
      <c r="C7">
        <v>2</v>
      </c>
      <c r="E7">
        <v>11</v>
      </c>
      <c r="G7">
        <v>3</v>
      </c>
      <c r="H7">
        <v>1</v>
      </c>
      <c r="I7">
        <v>2</v>
      </c>
      <c r="J7">
        <v>3</v>
      </c>
      <c r="K7">
        <v>17</v>
      </c>
      <c r="L7">
        <v>13</v>
      </c>
      <c r="M7">
        <v>18</v>
      </c>
      <c r="N7">
        <v>21</v>
      </c>
      <c r="P7" s="4">
        <f t="shared" si="0"/>
        <v>91</v>
      </c>
    </row>
    <row r="8" spans="1:109" x14ac:dyDescent="0.25">
      <c r="A8" t="s">
        <v>19</v>
      </c>
      <c r="P8" s="4">
        <f t="shared" si="0"/>
        <v>0</v>
      </c>
    </row>
    <row r="9" spans="1:109" x14ac:dyDescent="0.25">
      <c r="A9" t="s">
        <v>20</v>
      </c>
      <c r="C9">
        <v>7</v>
      </c>
      <c r="D9">
        <v>2</v>
      </c>
      <c r="E9">
        <v>5</v>
      </c>
      <c r="F9">
        <v>1</v>
      </c>
      <c r="G9">
        <v>2</v>
      </c>
      <c r="H9">
        <v>18</v>
      </c>
      <c r="I9">
        <v>9</v>
      </c>
      <c r="J9">
        <v>5</v>
      </c>
      <c r="K9">
        <v>1</v>
      </c>
      <c r="L9">
        <v>9</v>
      </c>
      <c r="N9">
        <v>3</v>
      </c>
      <c r="P9" s="4">
        <f t="shared" si="0"/>
        <v>62</v>
      </c>
      <c r="T9" s="10"/>
    </row>
    <row r="10" spans="1:109" x14ac:dyDescent="0.25">
      <c r="A10" s="8" t="s">
        <v>21</v>
      </c>
      <c r="C10" s="9">
        <f t="shared" ref="C10:N10" si="1">SUM(C3,C6,C7,C8,C9,)/C12</f>
        <v>0.92546583850931674</v>
      </c>
      <c r="D10" s="9">
        <f t="shared" si="1"/>
        <v>0.86394557823129248</v>
      </c>
      <c r="E10" s="9">
        <f t="shared" si="1"/>
        <v>0.91194968553459121</v>
      </c>
      <c r="F10" s="9">
        <f t="shared" si="1"/>
        <v>0.95199999999999996</v>
      </c>
      <c r="G10" s="9">
        <f t="shared" si="1"/>
        <v>0.88888888888888884</v>
      </c>
      <c r="H10" s="9">
        <f t="shared" si="1"/>
        <v>0.96116504854368934</v>
      </c>
      <c r="I10" s="9">
        <f t="shared" si="1"/>
        <v>0.85106382978723405</v>
      </c>
      <c r="J10" s="9">
        <f t="shared" si="1"/>
        <v>0.8571428571428571</v>
      </c>
      <c r="K10" s="9">
        <f t="shared" si="1"/>
        <v>0.8527131782945736</v>
      </c>
      <c r="L10" s="9">
        <f t="shared" si="1"/>
        <v>0.90710382513661203</v>
      </c>
      <c r="M10" s="9">
        <f t="shared" si="1"/>
        <v>0.88554216867469882</v>
      </c>
      <c r="N10" s="9">
        <f t="shared" si="1"/>
        <v>0.82352941176470584</v>
      </c>
      <c r="P10" s="9">
        <f>SUM(P3,P6,P7,P8,P9)/P12</f>
        <v>0.88902007083825263</v>
      </c>
    </row>
    <row r="11" spans="1:109" x14ac:dyDescent="0.25">
      <c r="A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P11" s="9"/>
    </row>
    <row r="12" spans="1:109" s="6" customFormat="1" x14ac:dyDescent="0.25">
      <c r="A12" t="s">
        <v>7</v>
      </c>
      <c r="B12"/>
      <c r="C12" s="4">
        <f t="shared" ref="C12:N12" si="2">SUM(C3:C9)</f>
        <v>161</v>
      </c>
      <c r="D12" s="4">
        <f t="shared" si="2"/>
        <v>147</v>
      </c>
      <c r="E12" s="4">
        <v>159</v>
      </c>
      <c r="F12" s="4">
        <f t="shared" si="2"/>
        <v>125</v>
      </c>
      <c r="G12" s="4">
        <f t="shared" si="2"/>
        <v>117</v>
      </c>
      <c r="H12" s="4">
        <f t="shared" si="2"/>
        <v>103</v>
      </c>
      <c r="I12" s="4">
        <f t="shared" si="2"/>
        <v>94</v>
      </c>
      <c r="J12" s="4">
        <f t="shared" si="2"/>
        <v>140</v>
      </c>
      <c r="K12" s="4">
        <f t="shared" si="2"/>
        <v>129</v>
      </c>
      <c r="L12" s="4">
        <f t="shared" si="2"/>
        <v>183</v>
      </c>
      <c r="M12" s="4">
        <f t="shared" si="2"/>
        <v>166</v>
      </c>
      <c r="N12" s="4">
        <f t="shared" si="2"/>
        <v>170</v>
      </c>
      <c r="O12"/>
      <c r="P12" s="7">
        <f>SUM(C12:N12)</f>
        <v>1694</v>
      </c>
      <c r="Q12"/>
      <c r="R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</row>
    <row r="13" spans="1:109" s="12" customFormat="1" x14ac:dyDescent="0.25">
      <c r="A13" t="s">
        <v>25</v>
      </c>
      <c r="B13"/>
      <c r="C13">
        <v>1</v>
      </c>
      <c r="D13"/>
      <c r="E13">
        <v>1</v>
      </c>
      <c r="F13"/>
      <c r="G13"/>
      <c r="H13"/>
      <c r="I13">
        <v>2</v>
      </c>
      <c r="J13"/>
      <c r="K13"/>
      <c r="L13">
        <v>1</v>
      </c>
      <c r="M13"/>
      <c r="N13"/>
      <c r="O13"/>
      <c r="P13" s="4"/>
    </row>
    <row r="14" spans="1:109" s="12" customFormat="1" x14ac:dyDescent="0.25">
      <c r="A14" t="s">
        <v>26</v>
      </c>
      <c r="B14"/>
      <c r="C14">
        <f>SUM(C3:C9)+C13</f>
        <v>162</v>
      </c>
      <c r="D14">
        <f t="shared" ref="D14:N14" si="3">SUM(D3:D9)+D13</f>
        <v>147</v>
      </c>
      <c r="E14">
        <f t="shared" si="3"/>
        <v>161</v>
      </c>
      <c r="F14">
        <f t="shared" si="3"/>
        <v>125</v>
      </c>
      <c r="G14">
        <f t="shared" si="3"/>
        <v>117</v>
      </c>
      <c r="H14">
        <f t="shared" si="3"/>
        <v>103</v>
      </c>
      <c r="I14">
        <f t="shared" si="3"/>
        <v>96</v>
      </c>
      <c r="J14">
        <f t="shared" si="3"/>
        <v>140</v>
      </c>
      <c r="K14">
        <f t="shared" si="3"/>
        <v>129</v>
      </c>
      <c r="L14">
        <f t="shared" si="3"/>
        <v>184</v>
      </c>
      <c r="M14">
        <f t="shared" si="3"/>
        <v>166</v>
      </c>
      <c r="N14">
        <f t="shared" si="3"/>
        <v>170</v>
      </c>
      <c r="O14"/>
      <c r="P14">
        <f t="shared" ref="P14" si="4">SUM(P3:P9)+P13</f>
        <v>1695</v>
      </c>
    </row>
    <row r="15" spans="1:109" s="12" customFormat="1" x14ac:dyDescent="0.25"/>
    <row r="16" spans="1:109" s="1" customFormat="1" x14ac:dyDescent="0.25">
      <c r="A16" s="1" t="s">
        <v>28</v>
      </c>
      <c r="C16" s="2">
        <v>45955</v>
      </c>
      <c r="D16" s="2">
        <v>45986</v>
      </c>
      <c r="E16" s="2">
        <v>46016</v>
      </c>
      <c r="F16" s="2">
        <v>46047</v>
      </c>
      <c r="G16" s="2">
        <v>46078</v>
      </c>
      <c r="H16" s="2">
        <v>46106</v>
      </c>
      <c r="I16" s="2">
        <v>46137</v>
      </c>
      <c r="J16" s="2">
        <v>46167</v>
      </c>
      <c r="K16" s="2">
        <v>46198</v>
      </c>
      <c r="L16" s="2">
        <v>46228</v>
      </c>
      <c r="M16" s="2">
        <v>46259</v>
      </c>
      <c r="N16" s="2">
        <v>46290</v>
      </c>
      <c r="P16" s="1" t="s">
        <v>22</v>
      </c>
      <c r="S16" s="13" t="s">
        <v>29</v>
      </c>
    </row>
    <row r="17" spans="1:21" x14ac:dyDescent="0.25">
      <c r="S17" s="14"/>
    </row>
    <row r="18" spans="1:21" x14ac:dyDescent="0.25">
      <c r="A18" t="s">
        <v>14</v>
      </c>
      <c r="C18">
        <v>102</v>
      </c>
      <c r="D18">
        <v>99</v>
      </c>
      <c r="E18">
        <v>87</v>
      </c>
      <c r="F18">
        <v>99</v>
      </c>
      <c r="G18">
        <v>50</v>
      </c>
      <c r="H18">
        <v>65</v>
      </c>
      <c r="I18">
        <v>66</v>
      </c>
      <c r="J18">
        <v>89</v>
      </c>
      <c r="K18">
        <v>82</v>
      </c>
      <c r="L18">
        <v>97</v>
      </c>
      <c r="M18">
        <v>113</v>
      </c>
      <c r="P18" s="4">
        <f>SUM(C3:E3,C18:N18)</f>
        <v>1297</v>
      </c>
      <c r="S18" s="14">
        <f>SUM(F3:N3,C18:E18)</f>
        <v>1143</v>
      </c>
      <c r="U18">
        <f t="shared" ref="U18:U24" si="5">SUM(R3+R18)</f>
        <v>0</v>
      </c>
    </row>
    <row r="19" spans="1:21" x14ac:dyDescent="0.25">
      <c r="A19" t="s">
        <v>15</v>
      </c>
      <c r="C19">
        <v>4</v>
      </c>
      <c r="D19">
        <v>3</v>
      </c>
      <c r="E19">
        <v>2</v>
      </c>
      <c r="F19">
        <v>1</v>
      </c>
      <c r="G19">
        <v>1</v>
      </c>
      <c r="H19">
        <v>1</v>
      </c>
      <c r="I19">
        <v>1</v>
      </c>
      <c r="J19">
        <v>1</v>
      </c>
      <c r="K19">
        <v>6</v>
      </c>
      <c r="L19">
        <v>6</v>
      </c>
      <c r="M19">
        <v>4</v>
      </c>
      <c r="P19" s="4">
        <f t="shared" ref="P19:P24" si="6">SUM(C4:E4,C19:N19)</f>
        <v>37</v>
      </c>
      <c r="S19" s="14">
        <f t="shared" ref="S19:S30" si="7">SUM(F4:N4,C19:E19)</f>
        <v>42</v>
      </c>
      <c r="U19">
        <f t="shared" si="5"/>
        <v>0</v>
      </c>
    </row>
    <row r="20" spans="1:21" x14ac:dyDescent="0.25">
      <c r="A20" t="s">
        <v>16</v>
      </c>
      <c r="C20">
        <v>4</v>
      </c>
      <c r="D20">
        <v>6</v>
      </c>
      <c r="E20">
        <v>1</v>
      </c>
      <c r="F20">
        <v>6</v>
      </c>
      <c r="G20">
        <v>11</v>
      </c>
      <c r="H20">
        <v>5</v>
      </c>
      <c r="I20">
        <v>6</v>
      </c>
      <c r="J20">
        <v>13</v>
      </c>
      <c r="K20">
        <v>17</v>
      </c>
      <c r="L20">
        <v>14</v>
      </c>
      <c r="M20">
        <v>8</v>
      </c>
      <c r="P20" s="4">
        <f t="shared" si="6"/>
        <v>131</v>
      </c>
      <c r="S20" s="14">
        <f t="shared" si="7"/>
        <v>120</v>
      </c>
      <c r="U20">
        <f t="shared" si="5"/>
        <v>0</v>
      </c>
    </row>
    <row r="21" spans="1:21" x14ac:dyDescent="0.25">
      <c r="A21" t="s">
        <v>17</v>
      </c>
      <c r="C21">
        <v>9</v>
      </c>
      <c r="D21">
        <v>13</v>
      </c>
      <c r="E21">
        <v>16</v>
      </c>
      <c r="F21">
        <v>10</v>
      </c>
      <c r="G21">
        <v>8</v>
      </c>
      <c r="H21">
        <v>11</v>
      </c>
      <c r="I21">
        <v>15</v>
      </c>
      <c r="J21">
        <v>7</v>
      </c>
      <c r="K21">
        <v>12</v>
      </c>
      <c r="L21">
        <v>10</v>
      </c>
      <c r="M21">
        <v>10</v>
      </c>
      <c r="P21" s="4">
        <f t="shared" si="6"/>
        <v>167</v>
      </c>
      <c r="S21" s="14">
        <f t="shared" si="7"/>
        <v>142</v>
      </c>
      <c r="U21">
        <f t="shared" si="5"/>
        <v>0</v>
      </c>
    </row>
    <row r="22" spans="1:21" x14ac:dyDescent="0.25">
      <c r="A22" t="s">
        <v>18</v>
      </c>
      <c r="C22">
        <v>14</v>
      </c>
      <c r="D22">
        <v>7</v>
      </c>
      <c r="E22">
        <v>21</v>
      </c>
      <c r="F22">
        <v>39</v>
      </c>
      <c r="G22">
        <v>35</v>
      </c>
      <c r="H22">
        <v>9</v>
      </c>
      <c r="I22">
        <v>26</v>
      </c>
      <c r="J22">
        <v>14</v>
      </c>
      <c r="K22">
        <v>27</v>
      </c>
      <c r="L22">
        <v>21</v>
      </c>
      <c r="M22">
        <v>16</v>
      </c>
      <c r="P22" s="4">
        <f t="shared" si="6"/>
        <v>242</v>
      </c>
      <c r="S22" s="14">
        <f t="shared" si="7"/>
        <v>120</v>
      </c>
      <c r="U22">
        <f t="shared" si="5"/>
        <v>0</v>
      </c>
    </row>
    <row r="23" spans="1:21" x14ac:dyDescent="0.25">
      <c r="A23" t="s">
        <v>19</v>
      </c>
      <c r="E23">
        <v>1</v>
      </c>
      <c r="I23">
        <v>1</v>
      </c>
      <c r="P23" s="4">
        <f t="shared" si="6"/>
        <v>2</v>
      </c>
      <c r="S23" s="14">
        <f t="shared" si="7"/>
        <v>1</v>
      </c>
      <c r="U23">
        <f t="shared" si="5"/>
        <v>0</v>
      </c>
    </row>
    <row r="24" spans="1:21" x14ac:dyDescent="0.25">
      <c r="A24" t="s">
        <v>20</v>
      </c>
      <c r="C24">
        <v>1</v>
      </c>
      <c r="D24">
        <v>8</v>
      </c>
      <c r="E24">
        <v>1</v>
      </c>
      <c r="F24">
        <v>5</v>
      </c>
      <c r="G24">
        <v>7</v>
      </c>
      <c r="H24">
        <v>10</v>
      </c>
      <c r="I24">
        <v>12</v>
      </c>
      <c r="J24">
        <v>4</v>
      </c>
      <c r="K24">
        <v>10</v>
      </c>
      <c r="L24">
        <v>8</v>
      </c>
      <c r="M24">
        <v>17</v>
      </c>
      <c r="P24" s="4">
        <f t="shared" si="6"/>
        <v>97</v>
      </c>
      <c r="S24" s="14">
        <f t="shared" si="7"/>
        <v>58</v>
      </c>
      <c r="U24">
        <f t="shared" si="5"/>
        <v>0</v>
      </c>
    </row>
    <row r="25" spans="1:21" x14ac:dyDescent="0.25">
      <c r="A25" s="8" t="s">
        <v>21</v>
      </c>
      <c r="C25" s="9">
        <f t="shared" ref="C25:N25" si="8">SUM(C18,C21,C22,C23,C24,)/C27</f>
        <v>0.94029850746268662</v>
      </c>
      <c r="D25" s="9">
        <f t="shared" si="8"/>
        <v>0.93382352941176472</v>
      </c>
      <c r="E25" s="9">
        <f t="shared" si="8"/>
        <v>0.97674418604651159</v>
      </c>
      <c r="F25" s="9">
        <f t="shared" si="8"/>
        <v>0.95625000000000004</v>
      </c>
      <c r="G25" s="9">
        <f t="shared" si="8"/>
        <v>0.8928571428571429</v>
      </c>
      <c r="H25" s="9">
        <f t="shared" si="8"/>
        <v>0.94059405940594054</v>
      </c>
      <c r="I25" s="9">
        <f t="shared" si="8"/>
        <v>0.94488188976377951</v>
      </c>
      <c r="J25" s="9">
        <f t="shared" si="8"/>
        <v>0.890625</v>
      </c>
      <c r="K25" s="9">
        <f t="shared" si="8"/>
        <v>0.85064935064935066</v>
      </c>
      <c r="L25" s="9">
        <f t="shared" si="8"/>
        <v>0.87179487179487181</v>
      </c>
      <c r="M25" s="9">
        <f t="shared" si="8"/>
        <v>0.9285714285714286</v>
      </c>
      <c r="N25" s="9" t="e">
        <f t="shared" si="8"/>
        <v>#DIV/0!</v>
      </c>
      <c r="P25" s="9">
        <f>SUM(P18,P21,P22,P23,P24)/P27</f>
        <v>0.91531440162271804</v>
      </c>
      <c r="Q25" s="9"/>
      <c r="R25" s="9"/>
      <c r="S25" s="15">
        <f t="shared" ref="S25" si="9">SUM(S18,S21,S22,S23,S24)/S27</f>
        <v>0.90036900369003692</v>
      </c>
      <c r="T25" s="10"/>
      <c r="U25" s="9" t="e">
        <f>SUM(U18,U21,U22,U23,U24,)/U27</f>
        <v>#DIV/0!</v>
      </c>
    </row>
    <row r="26" spans="1:21" x14ac:dyDescent="0.25">
      <c r="S26" s="14">
        <f t="shared" si="7"/>
        <v>0</v>
      </c>
    </row>
    <row r="27" spans="1:21" x14ac:dyDescent="0.25">
      <c r="A27" t="s">
        <v>7</v>
      </c>
      <c r="C27" s="4">
        <f t="shared" ref="C27:N27" si="10">SUM(C18:C24)</f>
        <v>134</v>
      </c>
      <c r="D27" s="4">
        <f t="shared" si="10"/>
        <v>136</v>
      </c>
      <c r="E27" s="4">
        <f t="shared" si="10"/>
        <v>129</v>
      </c>
      <c r="F27" s="4">
        <f t="shared" si="10"/>
        <v>160</v>
      </c>
      <c r="G27" s="4">
        <f t="shared" si="10"/>
        <v>112</v>
      </c>
      <c r="H27" s="4">
        <f t="shared" si="10"/>
        <v>101</v>
      </c>
      <c r="I27" s="4">
        <f t="shared" si="10"/>
        <v>127</v>
      </c>
      <c r="J27" s="4">
        <f t="shared" si="10"/>
        <v>128</v>
      </c>
      <c r="K27" s="4">
        <f t="shared" si="10"/>
        <v>154</v>
      </c>
      <c r="L27" s="4">
        <f t="shared" si="10"/>
        <v>156</v>
      </c>
      <c r="M27" s="4">
        <f t="shared" si="10"/>
        <v>168</v>
      </c>
      <c r="N27" s="4">
        <f t="shared" si="10"/>
        <v>0</v>
      </c>
      <c r="P27" s="7">
        <f>SUM(C12:E12,C27:N27)</f>
        <v>1972</v>
      </c>
      <c r="S27" s="14">
        <f t="shared" si="7"/>
        <v>1626</v>
      </c>
      <c r="U27">
        <f>SUM(U18:U24)</f>
        <v>0</v>
      </c>
    </row>
    <row r="28" spans="1:21" x14ac:dyDescent="0.25">
      <c r="A28" t="s">
        <v>25</v>
      </c>
      <c r="D28">
        <v>4</v>
      </c>
      <c r="I28">
        <v>1</v>
      </c>
      <c r="J28">
        <v>1</v>
      </c>
      <c r="L28">
        <v>1</v>
      </c>
      <c r="P28" s="4"/>
      <c r="S28" s="14">
        <f t="shared" si="7"/>
        <v>7</v>
      </c>
    </row>
    <row r="29" spans="1:21" x14ac:dyDescent="0.25">
      <c r="A29" t="s">
        <v>26</v>
      </c>
      <c r="C29">
        <f>SUM(C18:C24)+C28</f>
        <v>134</v>
      </c>
      <c r="D29">
        <f t="shared" ref="D29:N29" si="11">SUM(D18:D24)+D28</f>
        <v>140</v>
      </c>
      <c r="E29">
        <f t="shared" si="11"/>
        <v>129</v>
      </c>
      <c r="F29">
        <f t="shared" si="11"/>
        <v>160</v>
      </c>
      <c r="G29">
        <f t="shared" si="11"/>
        <v>112</v>
      </c>
      <c r="H29">
        <f t="shared" si="11"/>
        <v>101</v>
      </c>
      <c r="I29">
        <f t="shared" si="11"/>
        <v>128</v>
      </c>
      <c r="J29">
        <f t="shared" si="11"/>
        <v>129</v>
      </c>
      <c r="K29">
        <f t="shared" si="11"/>
        <v>154</v>
      </c>
      <c r="L29">
        <f t="shared" si="11"/>
        <v>157</v>
      </c>
      <c r="M29">
        <f t="shared" si="11"/>
        <v>168</v>
      </c>
      <c r="N29">
        <f t="shared" si="11"/>
        <v>0</v>
      </c>
      <c r="P29">
        <f>SUM(C14:E14,C29:N29)</f>
        <v>1982</v>
      </c>
      <c r="S29" s="14">
        <f t="shared" si="7"/>
        <v>1633</v>
      </c>
    </row>
    <row r="30" spans="1:21" x14ac:dyDescent="0.25">
      <c r="S30" s="14">
        <f t="shared" si="7"/>
        <v>0</v>
      </c>
    </row>
    <row r="31" spans="1:21" x14ac:dyDescent="0.25">
      <c r="S31" s="14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CFD4A-34E2-4A4B-AE90-D27F9611CAD1}">
  <dimension ref="A1:R24"/>
  <sheetViews>
    <sheetView topLeftCell="A4" workbookViewId="0">
      <selection activeCell="N19" sqref="N19"/>
    </sheetView>
  </sheetViews>
  <sheetFormatPr defaultRowHeight="15" x14ac:dyDescent="0.25"/>
  <sheetData>
    <row r="1" spans="1:18" s="1" customFormat="1" x14ac:dyDescent="0.25">
      <c r="A1" s="1" t="s">
        <v>27</v>
      </c>
      <c r="C1" s="2">
        <v>45589</v>
      </c>
      <c r="D1" s="2">
        <v>45620</v>
      </c>
      <c r="E1" s="2">
        <v>45650</v>
      </c>
      <c r="F1" s="2">
        <v>45681</v>
      </c>
      <c r="G1" s="2">
        <v>45712</v>
      </c>
      <c r="H1" s="2">
        <v>45740</v>
      </c>
      <c r="I1" s="2">
        <v>45771</v>
      </c>
      <c r="J1" s="2">
        <v>45801</v>
      </c>
      <c r="K1" s="2">
        <v>45832</v>
      </c>
      <c r="L1" s="2">
        <v>45862</v>
      </c>
      <c r="M1" s="2">
        <v>45893</v>
      </c>
      <c r="N1" s="2">
        <v>45924</v>
      </c>
      <c r="P1" s="1" t="s">
        <v>22</v>
      </c>
    </row>
    <row r="3" spans="1:18" x14ac:dyDescent="0.25">
      <c r="A3" s="3" t="s">
        <v>0</v>
      </c>
      <c r="C3">
        <v>89</v>
      </c>
      <c r="D3">
        <v>75</v>
      </c>
      <c r="E3">
        <v>57</v>
      </c>
      <c r="F3">
        <v>50</v>
      </c>
      <c r="G3">
        <v>41</v>
      </c>
      <c r="H3">
        <v>58</v>
      </c>
      <c r="I3">
        <v>60</v>
      </c>
      <c r="J3">
        <v>74</v>
      </c>
      <c r="K3">
        <v>74</v>
      </c>
      <c r="L3">
        <v>79</v>
      </c>
      <c r="M3">
        <v>75</v>
      </c>
      <c r="N3">
        <v>75</v>
      </c>
      <c r="P3">
        <f>SUM(C3:N3)</f>
        <v>807</v>
      </c>
      <c r="R3">
        <f>SUM(C3:N3)</f>
        <v>807</v>
      </c>
    </row>
    <row r="4" spans="1:18" x14ac:dyDescent="0.25">
      <c r="A4" s="3" t="s">
        <v>1</v>
      </c>
      <c r="C4">
        <v>32</v>
      </c>
      <c r="D4">
        <v>34</v>
      </c>
      <c r="E4">
        <v>42</v>
      </c>
      <c r="F4">
        <v>22</v>
      </c>
      <c r="G4">
        <v>32</v>
      </c>
      <c r="H4">
        <v>41</v>
      </c>
      <c r="I4">
        <v>62</v>
      </c>
      <c r="J4">
        <v>88</v>
      </c>
      <c r="K4">
        <v>58</v>
      </c>
      <c r="L4">
        <v>52</v>
      </c>
      <c r="M4">
        <v>54</v>
      </c>
      <c r="N4">
        <v>61</v>
      </c>
      <c r="P4">
        <f t="shared" ref="P4:P9" si="0">SUM(C4:N4)</f>
        <v>578</v>
      </c>
      <c r="R4">
        <f>SUM(C4:N4)</f>
        <v>578</v>
      </c>
    </row>
    <row r="5" spans="1:18" x14ac:dyDescent="0.25">
      <c r="A5" s="3" t="s">
        <v>2</v>
      </c>
      <c r="C5">
        <v>2</v>
      </c>
      <c r="D5">
        <v>1</v>
      </c>
      <c r="E5">
        <v>1</v>
      </c>
      <c r="F5">
        <v>34</v>
      </c>
      <c r="G5">
        <v>1</v>
      </c>
      <c r="H5">
        <v>5</v>
      </c>
      <c r="I5">
        <v>6</v>
      </c>
      <c r="J5">
        <v>12</v>
      </c>
      <c r="K5">
        <v>5</v>
      </c>
      <c r="L5">
        <v>3</v>
      </c>
      <c r="M5">
        <v>40</v>
      </c>
      <c r="N5">
        <v>17</v>
      </c>
      <c r="P5">
        <f t="shared" si="0"/>
        <v>127</v>
      </c>
      <c r="R5">
        <f>SUM(C5:N5)</f>
        <v>127</v>
      </c>
    </row>
    <row r="6" spans="1:18" x14ac:dyDescent="0.25">
      <c r="A6" s="3" t="s">
        <v>3</v>
      </c>
      <c r="C6">
        <v>24</v>
      </c>
      <c r="D6">
        <v>18</v>
      </c>
      <c r="E6">
        <v>6</v>
      </c>
      <c r="F6">
        <v>15</v>
      </c>
      <c r="G6">
        <v>41</v>
      </c>
      <c r="H6">
        <v>7</v>
      </c>
      <c r="I6">
        <v>21</v>
      </c>
      <c r="J6">
        <v>2</v>
      </c>
      <c r="L6">
        <v>1</v>
      </c>
      <c r="M6">
        <v>3</v>
      </c>
      <c r="N6">
        <v>7</v>
      </c>
      <c r="P6">
        <f t="shared" si="0"/>
        <v>145</v>
      </c>
      <c r="R6">
        <f>SUM(C6:N6)</f>
        <v>145</v>
      </c>
    </row>
    <row r="7" spans="1:18" x14ac:dyDescent="0.25">
      <c r="A7" s="3" t="s">
        <v>4</v>
      </c>
      <c r="E7">
        <v>5</v>
      </c>
      <c r="I7">
        <v>3</v>
      </c>
      <c r="J7">
        <v>4</v>
      </c>
      <c r="K7">
        <v>2</v>
      </c>
      <c r="L7">
        <v>1</v>
      </c>
      <c r="M7">
        <v>3</v>
      </c>
      <c r="P7">
        <f t="shared" si="0"/>
        <v>18</v>
      </c>
      <c r="R7">
        <f t="shared" ref="R7" si="1">SUM(C7:L7)</f>
        <v>15</v>
      </c>
    </row>
    <row r="8" spans="1:18" x14ac:dyDescent="0.25">
      <c r="A8" s="3" t="s">
        <v>5</v>
      </c>
      <c r="C8">
        <v>1</v>
      </c>
      <c r="E8">
        <v>1</v>
      </c>
      <c r="I8">
        <v>2</v>
      </c>
      <c r="L8">
        <v>1</v>
      </c>
      <c r="P8">
        <f t="shared" si="0"/>
        <v>5</v>
      </c>
      <c r="R8">
        <f>SUM(C8:M8)</f>
        <v>5</v>
      </c>
    </row>
    <row r="9" spans="1:18" x14ac:dyDescent="0.25">
      <c r="A9" s="3"/>
      <c r="P9">
        <f t="shared" si="0"/>
        <v>0</v>
      </c>
      <c r="R9">
        <f t="shared" ref="R9:R10" si="2">SUM(C9:L9)</f>
        <v>0</v>
      </c>
    </row>
    <row r="10" spans="1:18" x14ac:dyDescent="0.25">
      <c r="A10" s="3" t="s">
        <v>6</v>
      </c>
      <c r="C10" s="4">
        <f t="shared" ref="C10:F10" si="3">SUM(C3:C8)</f>
        <v>148</v>
      </c>
      <c r="D10" s="4">
        <f t="shared" si="3"/>
        <v>128</v>
      </c>
      <c r="E10" s="4">
        <f t="shared" si="3"/>
        <v>112</v>
      </c>
      <c r="F10" s="4">
        <f t="shared" si="3"/>
        <v>121</v>
      </c>
      <c r="G10" s="4">
        <f>SUM(G3:G8)</f>
        <v>115</v>
      </c>
      <c r="H10" s="4">
        <f t="shared" ref="H10:N10" si="4">SUM(H3:H8)</f>
        <v>111</v>
      </c>
      <c r="I10" s="4">
        <f t="shared" si="4"/>
        <v>154</v>
      </c>
      <c r="J10" s="4">
        <f t="shared" si="4"/>
        <v>180</v>
      </c>
      <c r="K10" s="4">
        <f t="shared" si="4"/>
        <v>139</v>
      </c>
      <c r="L10" s="4">
        <f t="shared" si="4"/>
        <v>137</v>
      </c>
      <c r="M10" s="4">
        <f t="shared" si="4"/>
        <v>175</v>
      </c>
      <c r="N10" s="4">
        <f t="shared" si="4"/>
        <v>160</v>
      </c>
      <c r="P10">
        <f t="shared" ref="P10" si="5">SUM(C10:N10)</f>
        <v>1680</v>
      </c>
      <c r="R10">
        <f t="shared" si="2"/>
        <v>1345</v>
      </c>
    </row>
    <row r="11" spans="1:18" s="6" customFormat="1" x14ac:dyDescent="0.25">
      <c r="A11" s="5"/>
    </row>
    <row r="12" spans="1:18" s="1" customFormat="1" x14ac:dyDescent="0.25">
      <c r="A12" s="1" t="s">
        <v>28</v>
      </c>
      <c r="C12" s="2">
        <v>45955</v>
      </c>
      <c r="D12" s="2">
        <v>45986</v>
      </c>
      <c r="E12" s="2">
        <v>46016</v>
      </c>
      <c r="F12" s="2">
        <v>46047</v>
      </c>
      <c r="G12" s="2">
        <v>46078</v>
      </c>
      <c r="H12" s="2">
        <v>46106</v>
      </c>
      <c r="I12" s="2">
        <v>46137</v>
      </c>
      <c r="J12" s="2">
        <v>46167</v>
      </c>
      <c r="K12" s="2">
        <v>46198</v>
      </c>
      <c r="L12" s="2">
        <v>46228</v>
      </c>
      <c r="M12" s="2">
        <v>46259</v>
      </c>
      <c r="N12" s="2">
        <v>46290</v>
      </c>
      <c r="P12" s="1" t="s">
        <v>22</v>
      </c>
    </row>
    <row r="14" spans="1:18" x14ac:dyDescent="0.25">
      <c r="A14" s="3" t="s">
        <v>0</v>
      </c>
      <c r="C14">
        <v>63</v>
      </c>
      <c r="D14">
        <v>58</v>
      </c>
      <c r="E14">
        <v>60</v>
      </c>
      <c r="F14">
        <v>62</v>
      </c>
      <c r="G14">
        <v>36</v>
      </c>
      <c r="H14">
        <v>36</v>
      </c>
      <c r="I14">
        <v>51</v>
      </c>
      <c r="J14">
        <v>105</v>
      </c>
      <c r="K14">
        <v>96</v>
      </c>
      <c r="L14">
        <v>65</v>
      </c>
      <c r="M14">
        <v>69</v>
      </c>
      <c r="P14">
        <f>SUM(C14:N14)</f>
        <v>701</v>
      </c>
      <c r="R14">
        <f>SUM(C14:N14)</f>
        <v>701</v>
      </c>
    </row>
    <row r="15" spans="1:18" x14ac:dyDescent="0.25">
      <c r="A15" s="3" t="s">
        <v>1</v>
      </c>
      <c r="C15">
        <v>37</v>
      </c>
      <c r="D15">
        <v>31</v>
      </c>
      <c r="E15">
        <v>44</v>
      </c>
      <c r="F15">
        <v>29</v>
      </c>
      <c r="G15">
        <v>20</v>
      </c>
      <c r="H15">
        <v>36</v>
      </c>
      <c r="I15">
        <v>61</v>
      </c>
      <c r="J15">
        <v>45</v>
      </c>
      <c r="K15">
        <v>63</v>
      </c>
      <c r="L15">
        <v>59</v>
      </c>
      <c r="M15">
        <v>49</v>
      </c>
      <c r="P15">
        <f t="shared" ref="P15:P21" si="6">SUM(C15:N15)</f>
        <v>474</v>
      </c>
      <c r="R15">
        <f>SUM(C15:N15)</f>
        <v>474</v>
      </c>
    </row>
    <row r="16" spans="1:18" x14ac:dyDescent="0.25">
      <c r="A16" s="3" t="s">
        <v>2</v>
      </c>
      <c r="C16">
        <v>22</v>
      </c>
      <c r="D16">
        <v>11</v>
      </c>
      <c r="E16">
        <v>9</v>
      </c>
      <c r="F16">
        <v>26</v>
      </c>
      <c r="G16">
        <v>12</v>
      </c>
      <c r="H16">
        <v>25</v>
      </c>
      <c r="I16">
        <v>1</v>
      </c>
      <c r="J16">
        <v>7</v>
      </c>
      <c r="K16">
        <v>10</v>
      </c>
      <c r="L16">
        <v>6</v>
      </c>
      <c r="M16">
        <v>3</v>
      </c>
      <c r="P16">
        <f t="shared" si="6"/>
        <v>132</v>
      </c>
      <c r="R16">
        <f>SUM(C16:N16)</f>
        <v>132</v>
      </c>
    </row>
    <row r="17" spans="1:18" x14ac:dyDescent="0.25">
      <c r="A17" s="3" t="s">
        <v>3</v>
      </c>
      <c r="C17">
        <v>6</v>
      </c>
      <c r="D17">
        <v>2</v>
      </c>
      <c r="E17">
        <v>2</v>
      </c>
      <c r="F17">
        <v>11</v>
      </c>
      <c r="G17">
        <v>34</v>
      </c>
      <c r="H17">
        <v>17</v>
      </c>
      <c r="I17">
        <v>19</v>
      </c>
      <c r="J17">
        <v>20</v>
      </c>
      <c r="K17">
        <v>7</v>
      </c>
      <c r="L17">
        <v>7</v>
      </c>
      <c r="M17">
        <v>7</v>
      </c>
      <c r="P17" s="12">
        <v>232</v>
      </c>
      <c r="R17">
        <f>SUM(C17:N17)</f>
        <v>132</v>
      </c>
    </row>
    <row r="18" spans="1:18" x14ac:dyDescent="0.25">
      <c r="A18" s="3" t="s">
        <v>4</v>
      </c>
      <c r="H18">
        <v>2</v>
      </c>
      <c r="I18">
        <v>1</v>
      </c>
      <c r="J18">
        <v>1</v>
      </c>
      <c r="K18">
        <v>1</v>
      </c>
      <c r="L18">
        <v>3</v>
      </c>
      <c r="M18">
        <v>3</v>
      </c>
      <c r="P18">
        <f t="shared" si="6"/>
        <v>11</v>
      </c>
      <c r="R18">
        <f t="shared" ref="R18:R20" si="7">SUM(C18:L18)</f>
        <v>8</v>
      </c>
    </row>
    <row r="19" spans="1:18" x14ac:dyDescent="0.25">
      <c r="A19" s="3" t="s">
        <v>5</v>
      </c>
      <c r="D19">
        <v>4</v>
      </c>
      <c r="F19">
        <v>1</v>
      </c>
      <c r="L19">
        <v>1</v>
      </c>
      <c r="P19" s="12">
        <v>12</v>
      </c>
      <c r="R19">
        <f>SUM(C19:M19)</f>
        <v>6</v>
      </c>
    </row>
    <row r="20" spans="1:18" x14ac:dyDescent="0.25">
      <c r="A20" s="3"/>
      <c r="P20">
        <f t="shared" si="6"/>
        <v>0</v>
      </c>
      <c r="R20">
        <f t="shared" si="7"/>
        <v>0</v>
      </c>
    </row>
    <row r="21" spans="1:18" x14ac:dyDescent="0.25">
      <c r="A21" s="3" t="s">
        <v>6</v>
      </c>
      <c r="C21" s="4">
        <f t="shared" ref="C21:H21" si="8">SUM(C14:C19)</f>
        <v>128</v>
      </c>
      <c r="D21" s="4">
        <f t="shared" si="8"/>
        <v>106</v>
      </c>
      <c r="E21" s="4">
        <f t="shared" si="8"/>
        <v>115</v>
      </c>
      <c r="F21" s="4">
        <f t="shared" si="8"/>
        <v>129</v>
      </c>
      <c r="G21" s="4">
        <f>SUM(G14:G19)</f>
        <v>102</v>
      </c>
      <c r="H21" s="4">
        <f t="shared" si="8"/>
        <v>116</v>
      </c>
      <c r="I21" s="4">
        <f t="shared" ref="I21:N21" si="9">SUM(I14:I19)</f>
        <v>133</v>
      </c>
      <c r="J21" s="4">
        <f t="shared" si="9"/>
        <v>178</v>
      </c>
      <c r="K21" s="4">
        <f t="shared" si="9"/>
        <v>177</v>
      </c>
      <c r="L21" s="4">
        <f t="shared" si="9"/>
        <v>141</v>
      </c>
      <c r="M21" s="4">
        <f t="shared" si="9"/>
        <v>131</v>
      </c>
      <c r="N21" s="4">
        <f t="shared" si="9"/>
        <v>0</v>
      </c>
      <c r="P21">
        <f t="shared" si="6"/>
        <v>1456</v>
      </c>
      <c r="R21">
        <f t="shared" ref="R21" si="10">SUM(C21:L21)</f>
        <v>1325</v>
      </c>
    </row>
    <row r="24" spans="1:18" x14ac:dyDescent="0.25">
      <c r="O2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Intake by type</vt:lpstr>
      <vt:lpstr>Outcome </vt:lpstr>
      <vt:lpstr>Jurisdiction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Tessy McCullough</dc:creator>
  <cp:lastModifiedBy>TJ McCullough</cp:lastModifiedBy>
  <dcterms:created xsi:type="dcterms:W3CDTF">2023-10-10T14:54:32Z</dcterms:created>
  <dcterms:modified xsi:type="dcterms:W3CDTF">2026-09-28T19:49:36Z</dcterms:modified>
</cp:coreProperties>
</file>